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17400" windowHeight="9150" activeTab="1"/>
  </bookViews>
  <sheets>
    <sheet name="Overall XC Payouts" sheetId="4" r:id="rId1"/>
    <sheet name="XC Payouts by race" sheetId="5" r:id="rId2"/>
    <sheet name="Race Refunds" sheetId="3" r:id="rId3"/>
  </sheets>
  <calcPr calcId="144525"/>
</workbook>
</file>

<file path=xl/calcChain.xml><?xml version="1.0" encoding="utf-8"?>
<calcChain xmlns="http://schemas.openxmlformats.org/spreadsheetml/2006/main">
  <c r="N114" i="5" l="1"/>
  <c r="N112" i="5"/>
  <c r="N111" i="5"/>
  <c r="N110" i="5"/>
  <c r="N109" i="5"/>
  <c r="N108" i="5"/>
  <c r="N107" i="5"/>
  <c r="N106" i="5"/>
  <c r="N104" i="5"/>
  <c r="N103" i="5"/>
  <c r="N102" i="5"/>
  <c r="N101" i="5"/>
  <c r="N100" i="5"/>
  <c r="G90" i="5"/>
  <c r="B9" i="3"/>
  <c r="N82" i="5"/>
  <c r="N9" i="5"/>
  <c r="N63" i="5" l="1"/>
  <c r="N25" i="5" l="1"/>
  <c r="N20" i="5"/>
  <c r="N21" i="5"/>
  <c r="N22" i="5"/>
  <c r="N69" i="5"/>
  <c r="N75" i="5"/>
  <c r="N67" i="5"/>
  <c r="N54" i="5"/>
  <c r="N55" i="5"/>
  <c r="N46" i="5"/>
  <c r="N41" i="5"/>
  <c r="N14" i="5"/>
  <c r="N11" i="5"/>
  <c r="N92" i="5"/>
  <c r="D53" i="5" l="1"/>
  <c r="N78" i="5" l="1"/>
  <c r="N40" i="5"/>
  <c r="N31" i="5"/>
  <c r="N73" i="5"/>
  <c r="N97" i="5" s="1"/>
  <c r="N26" i="5"/>
  <c r="N58" i="5"/>
  <c r="N34" i="5"/>
  <c r="N56" i="5"/>
  <c r="N68" i="5"/>
  <c r="E90" i="5"/>
  <c r="N57" i="5" l="1"/>
  <c r="N42" i="5"/>
  <c r="N77" i="5"/>
  <c r="N10" i="5"/>
  <c r="N15" i="5"/>
  <c r="N13" i="5"/>
  <c r="N12" i="5"/>
  <c r="N27" i="5"/>
  <c r="N19" i="5"/>
  <c r="N23" i="5"/>
  <c r="N24" i="5"/>
  <c r="N35" i="5"/>
  <c r="N36" i="5"/>
  <c r="N32" i="5"/>
  <c r="N33" i="5"/>
  <c r="N51" i="5"/>
  <c r="N53" i="5"/>
  <c r="N59" i="5"/>
  <c r="N52" i="5"/>
  <c r="N66" i="5"/>
  <c r="N64" i="5"/>
  <c r="N65" i="5"/>
  <c r="N74" i="5"/>
  <c r="N76" i="5"/>
  <c r="N83" i="5"/>
  <c r="D90" i="5"/>
  <c r="F90" i="5"/>
  <c r="H90" i="5"/>
  <c r="J90" i="5"/>
  <c r="I90" i="5"/>
  <c r="K90" i="5"/>
  <c r="L90" i="5"/>
  <c r="N8" i="5"/>
  <c r="N99" i="5" s="1"/>
  <c r="M90" i="5"/>
  <c r="N96" i="5" l="1"/>
  <c r="N98" i="5"/>
  <c r="N90" i="5"/>
  <c r="N119" i="5" l="1"/>
</calcChain>
</file>

<file path=xl/sharedStrings.xml><?xml version="1.0" encoding="utf-8"?>
<sst xmlns="http://schemas.openxmlformats.org/spreadsheetml/2006/main" count="182" uniqueCount="96">
  <si>
    <t>Place</t>
  </si>
  <si>
    <t>1st</t>
  </si>
  <si>
    <t>2nd</t>
  </si>
  <si>
    <t>3rd</t>
  </si>
  <si>
    <t>4th</t>
  </si>
  <si>
    <t>5th</t>
  </si>
  <si>
    <t>6th</t>
  </si>
  <si>
    <t>Men</t>
  </si>
  <si>
    <t>Women</t>
  </si>
  <si>
    <t>WVTC</t>
  </si>
  <si>
    <t xml:space="preserve">Open </t>
  </si>
  <si>
    <t>Payout</t>
  </si>
  <si>
    <t>River City Rebels</t>
  </si>
  <si>
    <t>Impalas</t>
  </si>
  <si>
    <t>Tamalpa</t>
  </si>
  <si>
    <t>Excelsior</t>
  </si>
  <si>
    <t>Chico TC</t>
  </si>
  <si>
    <t>GVH</t>
  </si>
  <si>
    <t>Pamakids</t>
  </si>
  <si>
    <t>40+</t>
  </si>
  <si>
    <t>50+</t>
  </si>
  <si>
    <t>Strawberry Canyon TC</t>
  </si>
  <si>
    <t>Comments</t>
  </si>
  <si>
    <t>Club</t>
  </si>
  <si>
    <t>Club #</t>
  </si>
  <si>
    <t>Empire Open</t>
  </si>
  <si>
    <t>Presidio Challenge</t>
  </si>
  <si>
    <t>Tamalpa Challenge</t>
  </si>
  <si>
    <t>Total</t>
  </si>
  <si>
    <t>Open Men</t>
  </si>
  <si>
    <t>Aggies</t>
  </si>
  <si>
    <t>WVJS</t>
  </si>
  <si>
    <t xml:space="preserve">Aggies </t>
  </si>
  <si>
    <t>Santa Cruz TC</t>
  </si>
  <si>
    <t>Empire</t>
  </si>
  <si>
    <t>Open Women</t>
  </si>
  <si>
    <t>Rebels Challenge</t>
  </si>
  <si>
    <t>UC Santa Cruz Challenge</t>
  </si>
  <si>
    <t>Golden Gate Park Open</t>
  </si>
  <si>
    <t>Garin Park Challenge</t>
  </si>
  <si>
    <t>Willow Hills Open</t>
  </si>
  <si>
    <t>Aggies Open</t>
  </si>
  <si>
    <t>PA Championships</t>
  </si>
  <si>
    <t>40+ Men</t>
  </si>
  <si>
    <t>50+ Men</t>
  </si>
  <si>
    <t>40+ Women</t>
  </si>
  <si>
    <t>LMJS</t>
  </si>
  <si>
    <t>50+ Women</t>
  </si>
  <si>
    <t>60+ Men</t>
  </si>
  <si>
    <t>60+ Women</t>
  </si>
  <si>
    <t>SRA Elite</t>
  </si>
  <si>
    <t>Wolfpack Intl</t>
  </si>
  <si>
    <t>Strawberry Canyon</t>
  </si>
  <si>
    <t>Ryan Smith</t>
  </si>
  <si>
    <t>Gordon Sturgess</t>
  </si>
  <si>
    <t>Trkac Racing Team</t>
  </si>
  <si>
    <t>Humboldt</t>
  </si>
  <si>
    <t>70+ Men</t>
  </si>
  <si>
    <t>Buffalo Chips</t>
  </si>
  <si>
    <t xml:space="preserve">  Total</t>
  </si>
  <si>
    <t>SFRC Racing Club</t>
  </si>
  <si>
    <t>Shabo RC</t>
  </si>
  <si>
    <t>Strava Track Club</t>
  </si>
  <si>
    <t>Wolfpack</t>
  </si>
  <si>
    <t>2015 Individual Cross Country Payouts</t>
  </si>
  <si>
    <t>Neville Davey</t>
  </si>
  <si>
    <t>Julia Sizek</t>
  </si>
  <si>
    <t>Megan Gentes</t>
  </si>
  <si>
    <t>Nancy Thomas</t>
  </si>
  <si>
    <t>Liisa Miller</t>
  </si>
  <si>
    <t>Race</t>
  </si>
  <si>
    <t>Prize Money</t>
  </si>
  <si>
    <t>Notes</t>
  </si>
  <si>
    <t xml:space="preserve">  Total Refund</t>
  </si>
  <si>
    <t>2016 Team Cross Country Payouts</t>
  </si>
  <si>
    <t>GVH/Empire</t>
  </si>
  <si>
    <t>Will Geiken</t>
  </si>
  <si>
    <t>Daniel Kramer</t>
  </si>
  <si>
    <t>David Cardona</t>
  </si>
  <si>
    <t>Geoffrey Leonhardt</t>
  </si>
  <si>
    <t>Brian Parodi</t>
  </si>
  <si>
    <t>John Markell</t>
  </si>
  <si>
    <t>Tom Legan</t>
  </si>
  <si>
    <t>David White</t>
  </si>
  <si>
    <t>Madeline Van Santen</t>
  </si>
  <si>
    <t>Julie Woodruff</t>
  </si>
  <si>
    <t>Amy Schnittger</t>
  </si>
  <si>
    <t>Jennifer Bayliss</t>
  </si>
  <si>
    <t>Yvonne Blaxter</t>
  </si>
  <si>
    <t>Stephanie Mackenzie</t>
  </si>
  <si>
    <t>Simone Sommerfeld</t>
  </si>
  <si>
    <t>Strava TC</t>
  </si>
  <si>
    <t>50 impala w-open</t>
  </si>
  <si>
    <t>25 straw m-open</t>
  </si>
  <si>
    <t>Open Men - 3rd place</t>
  </si>
  <si>
    <t>unclaimed - only two teams participated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</si>
</sst>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&quot;$&quot;#,##0.00"/>
  </numFmts>
  <fonts count="6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165" fontId="0" fillId="0" borderId="1" xfId="0" applyNumberFormat="1" applyBorder="1" applyAlignment="1">
      <alignment horizontal="center" wrapText="1"/>
    </xf>
    <xf numFmtId="6" fontId="0" fillId="0" borderId="1" xfId="0" applyNumberFormat="1" applyBorder="1" applyAlignment="1">
      <alignment horizontal="center" wrapText="1"/>
    </xf>
    <xf numFmtId="0" fontId="1" fillId="0" borderId="0" xfId="0" applyFont="1"/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wrapText="1"/>
    </xf>
    <xf numFmtId="6" fontId="0" fillId="4" borderId="1" xfId="0" applyNumberFormat="1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165" fontId="0" fillId="4" borderId="1" xfId="0" applyNumberFormat="1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165" fontId="1" fillId="3" borderId="2" xfId="0" applyNumberFormat="1" applyFont="1" applyFill="1" applyBorder="1" applyAlignment="1">
      <alignment horizontal="center" vertical="top" wrapText="1"/>
    </xf>
    <xf numFmtId="165" fontId="0" fillId="0" borderId="0" xfId="0" applyNumberFormat="1"/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/>
    <xf numFmtId="164" fontId="1" fillId="0" borderId="0" xfId="0" applyNumberFormat="1" applyFont="1"/>
    <xf numFmtId="0" fontId="0" fillId="0" borderId="1" xfId="0" applyFill="1" applyBorder="1" applyAlignment="1">
      <alignment horizontal="center" wrapText="1"/>
    </xf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3"/>
  <sheetViews>
    <sheetView topLeftCell="A4" workbookViewId="0">
      <selection activeCell="K9" sqref="K9"/>
    </sheetView>
  </sheetViews>
  <sheetFormatPr defaultRowHeight="12.75" x14ac:dyDescent="0.2"/>
  <cols>
    <col min="1" max="1" width="7.140625" style="3" customWidth="1"/>
    <col min="2" max="2" width="12.85546875" style="23" customWidth="1"/>
    <col min="3" max="10" width="13.85546875" customWidth="1"/>
    <col min="12" max="12" width="88.85546875" customWidth="1"/>
  </cols>
  <sheetData>
    <row r="3" spans="1:12" ht="18" x14ac:dyDescent="0.25">
      <c r="A3" s="35" t="s">
        <v>64</v>
      </c>
      <c r="B3" s="36"/>
      <c r="C3" s="36"/>
      <c r="D3" s="36"/>
      <c r="E3" s="36"/>
      <c r="F3" s="36"/>
      <c r="G3" s="36"/>
      <c r="H3" s="36"/>
      <c r="I3" s="36"/>
      <c r="J3" s="36"/>
    </row>
    <row r="5" spans="1:12" s="5" customFormat="1" x14ac:dyDescent="0.2">
      <c r="A5" s="38" t="s">
        <v>0</v>
      </c>
      <c r="B5" s="40" t="s">
        <v>10</v>
      </c>
      <c r="C5" s="41"/>
      <c r="D5" s="42"/>
      <c r="E5" s="43" t="s">
        <v>19</v>
      </c>
      <c r="F5" s="44"/>
      <c r="G5" s="45"/>
      <c r="H5" s="40" t="s">
        <v>20</v>
      </c>
      <c r="I5" s="41"/>
      <c r="J5" s="42"/>
    </row>
    <row r="6" spans="1:12" s="5" customFormat="1" x14ac:dyDescent="0.2">
      <c r="A6" s="39"/>
      <c r="B6" s="22" t="s">
        <v>11</v>
      </c>
      <c r="C6" s="14" t="s">
        <v>7</v>
      </c>
      <c r="D6" s="15" t="s">
        <v>8</v>
      </c>
      <c r="E6" s="6" t="s">
        <v>11</v>
      </c>
      <c r="F6" s="8" t="s">
        <v>7</v>
      </c>
      <c r="G6" s="7" t="s">
        <v>8</v>
      </c>
      <c r="H6" s="13" t="s">
        <v>11</v>
      </c>
      <c r="I6" s="14" t="s">
        <v>7</v>
      </c>
      <c r="J6" s="15" t="s">
        <v>8</v>
      </c>
      <c r="L6" s="5" t="s">
        <v>22</v>
      </c>
    </row>
    <row r="7" spans="1:12" ht="30" customHeight="1" x14ac:dyDescent="0.2">
      <c r="A7" s="10" t="s">
        <v>1</v>
      </c>
      <c r="B7" s="1">
        <v>625</v>
      </c>
      <c r="C7" s="9" t="s">
        <v>54</v>
      </c>
      <c r="D7" s="11" t="s">
        <v>66</v>
      </c>
      <c r="E7" s="1">
        <v>175</v>
      </c>
      <c r="F7" s="9" t="s">
        <v>80</v>
      </c>
      <c r="G7" s="11" t="s">
        <v>87</v>
      </c>
      <c r="H7" s="1">
        <v>75</v>
      </c>
      <c r="I7" s="9" t="s">
        <v>82</v>
      </c>
      <c r="J7" s="12" t="s">
        <v>69</v>
      </c>
    </row>
    <row r="8" spans="1:12" ht="30" customHeight="1" x14ac:dyDescent="0.2">
      <c r="A8" s="10" t="s">
        <v>2</v>
      </c>
      <c r="B8" s="1">
        <v>375</v>
      </c>
      <c r="C8" s="9" t="s">
        <v>53</v>
      </c>
      <c r="D8" s="11" t="s">
        <v>84</v>
      </c>
      <c r="E8" s="1">
        <v>100</v>
      </c>
      <c r="F8" s="9" t="s">
        <v>81</v>
      </c>
      <c r="G8" s="11" t="s">
        <v>68</v>
      </c>
      <c r="H8" s="1">
        <v>25</v>
      </c>
      <c r="I8" s="9" t="s">
        <v>83</v>
      </c>
      <c r="J8" s="12" t="s">
        <v>90</v>
      </c>
    </row>
    <row r="9" spans="1:12" ht="30" customHeight="1" x14ac:dyDescent="0.2">
      <c r="A9" s="10" t="s">
        <v>3</v>
      </c>
      <c r="B9" s="1">
        <v>200</v>
      </c>
      <c r="C9" s="9" t="s">
        <v>76</v>
      </c>
      <c r="D9" s="11" t="s">
        <v>85</v>
      </c>
      <c r="E9" s="1">
        <v>75</v>
      </c>
      <c r="F9" s="9" t="s">
        <v>82</v>
      </c>
      <c r="G9" s="11" t="s">
        <v>88</v>
      </c>
      <c r="H9" s="19"/>
      <c r="I9" s="16"/>
      <c r="J9" s="20"/>
    </row>
    <row r="10" spans="1:12" ht="30" customHeight="1" x14ac:dyDescent="0.2">
      <c r="A10" s="10" t="s">
        <v>4</v>
      </c>
      <c r="B10" s="1">
        <v>150</v>
      </c>
      <c r="C10" s="9" t="s">
        <v>77</v>
      </c>
      <c r="D10" s="11" t="s">
        <v>67</v>
      </c>
      <c r="E10" s="1">
        <v>50</v>
      </c>
      <c r="F10" s="9" t="s">
        <v>65</v>
      </c>
      <c r="G10" s="11" t="s">
        <v>89</v>
      </c>
      <c r="H10" s="19"/>
      <c r="I10" s="16"/>
      <c r="J10" s="20"/>
    </row>
    <row r="11" spans="1:12" ht="30" customHeight="1" x14ac:dyDescent="0.2">
      <c r="A11" s="10" t="s">
        <v>5</v>
      </c>
      <c r="B11" s="1">
        <v>100</v>
      </c>
      <c r="C11" s="28" t="s">
        <v>78</v>
      </c>
      <c r="D11" s="11" t="s">
        <v>86</v>
      </c>
      <c r="E11" s="19"/>
      <c r="F11" s="16"/>
      <c r="G11" s="21"/>
      <c r="H11" s="19"/>
      <c r="I11" s="16"/>
      <c r="J11" s="20"/>
    </row>
    <row r="12" spans="1:12" ht="30" customHeight="1" x14ac:dyDescent="0.2">
      <c r="A12" s="10" t="s">
        <v>6</v>
      </c>
      <c r="B12" s="1">
        <v>50</v>
      </c>
      <c r="C12" s="28" t="s">
        <v>79</v>
      </c>
      <c r="D12" s="28" t="s">
        <v>87</v>
      </c>
      <c r="E12" s="18"/>
      <c r="F12" s="16"/>
      <c r="G12" s="16"/>
      <c r="H12" s="18"/>
      <c r="I12" s="16"/>
      <c r="J12" s="16"/>
    </row>
    <row r="13" spans="1:12" x14ac:dyDescent="0.2">
      <c r="A13" s="4"/>
    </row>
    <row r="14" spans="1:12" x14ac:dyDescent="0.2">
      <c r="A14" s="4"/>
    </row>
    <row r="15" spans="1:12" x14ac:dyDescent="0.2">
      <c r="A15" s="4"/>
    </row>
    <row r="16" spans="1:12" ht="18" customHeight="1" x14ac:dyDescent="0.25">
      <c r="A16" s="37" t="s">
        <v>74</v>
      </c>
      <c r="B16" s="37"/>
      <c r="C16" s="37"/>
      <c r="D16" s="37"/>
      <c r="E16" s="37"/>
      <c r="F16" s="37"/>
      <c r="G16" s="37"/>
      <c r="H16" s="37"/>
      <c r="I16" s="37"/>
      <c r="J16" s="37"/>
    </row>
    <row r="17" spans="1:10" x14ac:dyDescent="0.2">
      <c r="A17" s="4"/>
    </row>
    <row r="18" spans="1:10" s="5" customFormat="1" x14ac:dyDescent="0.2">
      <c r="A18" s="38" t="s">
        <v>0</v>
      </c>
      <c r="B18" s="40" t="s">
        <v>10</v>
      </c>
      <c r="C18" s="41"/>
      <c r="D18" s="42"/>
      <c r="E18" s="43" t="s">
        <v>19</v>
      </c>
      <c r="F18" s="44"/>
      <c r="G18" s="45"/>
      <c r="H18" s="40" t="s">
        <v>20</v>
      </c>
      <c r="I18" s="41"/>
      <c r="J18" s="42"/>
    </row>
    <row r="19" spans="1:10" s="5" customFormat="1" x14ac:dyDescent="0.2">
      <c r="A19" s="39"/>
      <c r="B19" s="22" t="s">
        <v>11</v>
      </c>
      <c r="C19" s="14" t="s">
        <v>7</v>
      </c>
      <c r="D19" s="15" t="s">
        <v>8</v>
      </c>
      <c r="E19" s="6" t="s">
        <v>11</v>
      </c>
      <c r="F19" s="8" t="s">
        <v>7</v>
      </c>
      <c r="G19" s="7" t="s">
        <v>8</v>
      </c>
      <c r="H19" s="13" t="s">
        <v>11</v>
      </c>
      <c r="I19" s="14" t="s">
        <v>7</v>
      </c>
      <c r="J19" s="15" t="s">
        <v>8</v>
      </c>
    </row>
    <row r="20" spans="1:10" ht="30" customHeight="1" x14ac:dyDescent="0.2">
      <c r="A20" s="10" t="s">
        <v>1</v>
      </c>
      <c r="B20" s="1">
        <v>600</v>
      </c>
      <c r="C20" s="28" t="s">
        <v>30</v>
      </c>
      <c r="D20" s="9" t="s">
        <v>13</v>
      </c>
      <c r="E20" s="2">
        <v>250</v>
      </c>
      <c r="F20" s="9" t="s">
        <v>9</v>
      </c>
      <c r="G20" s="9" t="s">
        <v>13</v>
      </c>
      <c r="H20" s="2">
        <v>125</v>
      </c>
      <c r="I20" s="9" t="s">
        <v>52</v>
      </c>
      <c r="J20" s="28" t="s">
        <v>13</v>
      </c>
    </row>
    <row r="21" spans="1:10" ht="30" customHeight="1" x14ac:dyDescent="0.2">
      <c r="A21" s="10" t="s">
        <v>2</v>
      </c>
      <c r="B21" s="1">
        <v>400</v>
      </c>
      <c r="C21" s="9" t="s">
        <v>52</v>
      </c>
      <c r="D21" s="9" t="s">
        <v>52</v>
      </c>
      <c r="E21" s="2">
        <v>125</v>
      </c>
      <c r="F21" s="9" t="s">
        <v>18</v>
      </c>
      <c r="G21" s="9" t="s">
        <v>18</v>
      </c>
      <c r="H21" s="18"/>
      <c r="I21" s="16"/>
      <c r="J21" s="16"/>
    </row>
    <row r="22" spans="1:10" ht="30" customHeight="1" x14ac:dyDescent="0.2">
      <c r="A22" s="10" t="s">
        <v>3</v>
      </c>
      <c r="B22" s="1">
        <v>300</v>
      </c>
      <c r="C22" s="9" t="s">
        <v>9</v>
      </c>
      <c r="D22" s="9" t="s">
        <v>9</v>
      </c>
      <c r="E22" s="17"/>
      <c r="F22" s="16"/>
      <c r="G22" s="16"/>
      <c r="H22" s="18"/>
      <c r="I22" s="16"/>
      <c r="J22" s="16"/>
    </row>
    <row r="23" spans="1:10" ht="30" customHeight="1" x14ac:dyDescent="0.2">
      <c r="A23" s="10" t="s">
        <v>4</v>
      </c>
      <c r="B23" s="1">
        <v>200</v>
      </c>
      <c r="C23" s="9" t="s">
        <v>75</v>
      </c>
      <c r="D23" s="9" t="s">
        <v>18</v>
      </c>
      <c r="E23" s="17"/>
      <c r="F23" s="16"/>
      <c r="G23" s="16"/>
      <c r="H23" s="18"/>
      <c r="I23" s="16"/>
      <c r="J23" s="16"/>
    </row>
  </sheetData>
  <mergeCells count="10">
    <mergeCell ref="A3:J3"/>
    <mergeCell ref="A16:J16"/>
    <mergeCell ref="A18:A19"/>
    <mergeCell ref="B18:D18"/>
    <mergeCell ref="E18:G18"/>
    <mergeCell ref="H18:J18"/>
    <mergeCell ref="A5:A6"/>
    <mergeCell ref="B5:D5"/>
    <mergeCell ref="E5:G5"/>
    <mergeCell ref="H5:J5"/>
  </mergeCells>
  <phoneticPr fontId="0" type="noConversion"/>
  <pageMargins left="0.36" right="0.55000000000000004" top="0.75" bottom="0.75" header="0.3" footer="0.3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19"/>
  <sheetViews>
    <sheetView tabSelected="1" workbookViewId="0">
      <pane xSplit="2" ySplit="4" topLeftCell="I71" activePane="bottomRight" state="frozen"/>
      <selection pane="topRight" activeCell="B1" sqref="B1"/>
      <selection pane="bottomLeft" activeCell="A5" sqref="A5"/>
      <selection pane="bottomRight" activeCell="O90" sqref="O90"/>
    </sheetView>
  </sheetViews>
  <sheetFormatPr defaultRowHeight="12.75" x14ac:dyDescent="0.2"/>
  <cols>
    <col min="2" max="2" width="26.5703125" customWidth="1"/>
    <col min="4" max="14" width="15.7109375" style="26" customWidth="1"/>
    <col min="15" max="15" width="13.85546875" customWidth="1"/>
  </cols>
  <sheetData>
    <row r="4" spans="2:14" s="24" customFormat="1" ht="25.5" x14ac:dyDescent="0.2">
      <c r="B4" s="24" t="s">
        <v>23</v>
      </c>
      <c r="C4" s="24" t="s">
        <v>24</v>
      </c>
      <c r="D4" s="25" t="s">
        <v>37</v>
      </c>
      <c r="E4" s="25" t="s">
        <v>25</v>
      </c>
      <c r="F4" s="25" t="s">
        <v>38</v>
      </c>
      <c r="G4" s="25" t="s">
        <v>36</v>
      </c>
      <c r="H4" s="25" t="s">
        <v>39</v>
      </c>
      <c r="I4" s="25" t="s">
        <v>26</v>
      </c>
      <c r="J4" s="25" t="s">
        <v>40</v>
      </c>
      <c r="K4" s="25" t="s">
        <v>41</v>
      </c>
      <c r="L4" s="25" t="s">
        <v>27</v>
      </c>
      <c r="M4" s="25" t="s">
        <v>42</v>
      </c>
      <c r="N4" s="25" t="s">
        <v>28</v>
      </c>
    </row>
    <row r="6" spans="2:14" x14ac:dyDescent="0.2">
      <c r="B6" s="3" t="s">
        <v>29</v>
      </c>
    </row>
    <row r="8" spans="2:14" x14ac:dyDescent="0.2">
      <c r="B8" t="s">
        <v>30</v>
      </c>
      <c r="D8" s="26">
        <v>100</v>
      </c>
      <c r="F8" s="26">
        <v>150</v>
      </c>
      <c r="H8" s="26">
        <v>50</v>
      </c>
      <c r="K8" s="26">
        <v>100</v>
      </c>
      <c r="L8" s="26">
        <v>120</v>
      </c>
      <c r="M8" s="26">
        <v>150</v>
      </c>
      <c r="N8" s="26">
        <f>SUM(D8:M8)</f>
        <v>670</v>
      </c>
    </row>
    <row r="9" spans="2:14" x14ac:dyDescent="0.2">
      <c r="B9" t="s">
        <v>34</v>
      </c>
      <c r="E9" s="26">
        <v>25</v>
      </c>
      <c r="N9" s="26">
        <f>SUM(D9:M9)</f>
        <v>25</v>
      </c>
    </row>
    <row r="10" spans="2:14" x14ac:dyDescent="0.2">
      <c r="B10" t="s">
        <v>15</v>
      </c>
      <c r="D10" s="26">
        <v>75</v>
      </c>
      <c r="I10" s="26">
        <v>50</v>
      </c>
      <c r="N10" s="26">
        <f>SUM(D10:M10)</f>
        <v>125</v>
      </c>
    </row>
    <row r="11" spans="2:14" x14ac:dyDescent="0.2">
      <c r="B11" t="s">
        <v>17</v>
      </c>
      <c r="G11" s="26">
        <v>75</v>
      </c>
      <c r="N11" s="26">
        <f>SUM(D11:M11)</f>
        <v>75</v>
      </c>
    </row>
    <row r="12" spans="2:14" x14ac:dyDescent="0.2">
      <c r="B12" t="s">
        <v>21</v>
      </c>
      <c r="E12" s="26">
        <v>50</v>
      </c>
      <c r="G12" s="26">
        <v>125</v>
      </c>
      <c r="H12" s="26">
        <v>75</v>
      </c>
      <c r="I12" s="26">
        <v>75</v>
      </c>
      <c r="J12" s="26">
        <v>75</v>
      </c>
      <c r="K12" s="26">
        <v>75</v>
      </c>
      <c r="L12" s="26">
        <v>75</v>
      </c>
      <c r="N12" s="26">
        <f>SUM(D12:M12)</f>
        <v>550</v>
      </c>
    </row>
    <row r="13" spans="2:14" x14ac:dyDescent="0.2">
      <c r="B13" t="s">
        <v>50</v>
      </c>
      <c r="J13" s="26">
        <v>50</v>
      </c>
      <c r="N13" s="26">
        <f>SUM(D13:M13)</f>
        <v>50</v>
      </c>
    </row>
    <row r="14" spans="2:14" x14ac:dyDescent="0.2">
      <c r="B14" t="s">
        <v>91</v>
      </c>
      <c r="M14" s="26">
        <v>75</v>
      </c>
      <c r="N14" s="26">
        <f>SUM(D14:M14)</f>
        <v>75</v>
      </c>
    </row>
    <row r="15" spans="2:14" x14ac:dyDescent="0.2">
      <c r="B15" t="s">
        <v>9</v>
      </c>
      <c r="E15" s="26">
        <v>75</v>
      </c>
      <c r="F15" s="26">
        <v>75</v>
      </c>
      <c r="H15" s="26">
        <v>25</v>
      </c>
      <c r="I15" s="26">
        <v>25</v>
      </c>
      <c r="K15" s="26">
        <v>50</v>
      </c>
      <c r="N15" s="26">
        <f>SUM(D15:M15)</f>
        <v>250</v>
      </c>
    </row>
    <row r="17" spans="2:14" s="3" customFormat="1" x14ac:dyDescent="0.2">
      <c r="B17" s="3" t="s">
        <v>43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6"/>
    </row>
    <row r="19" spans="2:14" x14ac:dyDescent="0.2">
      <c r="B19" t="s">
        <v>32</v>
      </c>
      <c r="H19" s="26">
        <v>75</v>
      </c>
      <c r="K19" s="26">
        <v>75</v>
      </c>
      <c r="L19" s="26">
        <v>50</v>
      </c>
      <c r="M19" s="26">
        <v>25</v>
      </c>
      <c r="N19" s="26">
        <f>SUM(D19:M19)</f>
        <v>225</v>
      </c>
    </row>
    <row r="20" spans="2:14" x14ac:dyDescent="0.2">
      <c r="B20" t="s">
        <v>58</v>
      </c>
      <c r="J20" s="26">
        <v>25</v>
      </c>
      <c r="N20" s="26">
        <f>SUM(D20:M20)</f>
        <v>25</v>
      </c>
    </row>
    <row r="21" spans="2:14" x14ac:dyDescent="0.2">
      <c r="B21" t="s">
        <v>34</v>
      </c>
      <c r="E21" s="26">
        <v>25</v>
      </c>
      <c r="H21" s="26">
        <v>25</v>
      </c>
      <c r="N21" s="26">
        <f>SUM(D21:M21)</f>
        <v>50</v>
      </c>
    </row>
    <row r="22" spans="2:14" x14ac:dyDescent="0.2">
      <c r="B22" t="s">
        <v>15</v>
      </c>
      <c r="I22" s="26">
        <v>75</v>
      </c>
      <c r="N22" s="26">
        <f>SUM(D22:M22)</f>
        <v>75</v>
      </c>
    </row>
    <row r="23" spans="2:14" x14ac:dyDescent="0.2">
      <c r="B23" t="s">
        <v>18</v>
      </c>
      <c r="G23" s="26">
        <v>25</v>
      </c>
      <c r="I23" s="26">
        <v>25</v>
      </c>
      <c r="N23" s="26">
        <f>SUM(D23:M23)</f>
        <v>50</v>
      </c>
    </row>
    <row r="24" spans="2:14" x14ac:dyDescent="0.2">
      <c r="B24" t="s">
        <v>12</v>
      </c>
      <c r="D24" s="26">
        <v>100</v>
      </c>
      <c r="F24" s="26">
        <v>25</v>
      </c>
      <c r="G24" s="26">
        <v>75</v>
      </c>
      <c r="J24" s="26">
        <v>50</v>
      </c>
      <c r="N24" s="26">
        <f>SUM(D24:M24)</f>
        <v>250</v>
      </c>
    </row>
    <row r="25" spans="2:14" x14ac:dyDescent="0.2">
      <c r="B25" t="s">
        <v>33</v>
      </c>
      <c r="D25" s="26">
        <v>50</v>
      </c>
      <c r="N25" s="26">
        <f>SUM(D25:M25)</f>
        <v>50</v>
      </c>
    </row>
    <row r="26" spans="2:14" x14ac:dyDescent="0.2">
      <c r="B26" t="s">
        <v>31</v>
      </c>
      <c r="K26" s="26">
        <v>50</v>
      </c>
      <c r="N26" s="26">
        <f>SUM(D26:M26)</f>
        <v>50</v>
      </c>
    </row>
    <row r="27" spans="2:14" x14ac:dyDescent="0.2">
      <c r="B27" t="s">
        <v>9</v>
      </c>
      <c r="D27" s="26">
        <v>75</v>
      </c>
      <c r="E27" s="26">
        <v>75</v>
      </c>
      <c r="F27" s="26">
        <v>50</v>
      </c>
      <c r="K27" s="26">
        <v>100</v>
      </c>
      <c r="L27" s="26">
        <v>75</v>
      </c>
      <c r="M27" s="26">
        <v>50</v>
      </c>
      <c r="N27" s="26">
        <f>SUM(D27:M27)</f>
        <v>425</v>
      </c>
    </row>
    <row r="29" spans="2:14" s="3" customFormat="1" x14ac:dyDescent="0.2">
      <c r="B29" s="3" t="s">
        <v>44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6"/>
    </row>
    <row r="31" spans="2:14" x14ac:dyDescent="0.2">
      <c r="B31" t="s">
        <v>34</v>
      </c>
      <c r="D31" s="26">
        <v>35</v>
      </c>
      <c r="K31" s="26">
        <v>35</v>
      </c>
      <c r="N31" s="26">
        <f>SUM(D31:M31)</f>
        <v>70</v>
      </c>
    </row>
    <row r="32" spans="2:14" x14ac:dyDescent="0.2">
      <c r="B32" t="s">
        <v>17</v>
      </c>
      <c r="G32" s="26">
        <v>25</v>
      </c>
      <c r="J32" s="26">
        <v>25</v>
      </c>
      <c r="N32" s="26">
        <f>SUM(D32:M32)</f>
        <v>50</v>
      </c>
    </row>
    <row r="33" spans="2:15" x14ac:dyDescent="0.2">
      <c r="B33" t="s">
        <v>12</v>
      </c>
      <c r="G33" s="26">
        <v>50</v>
      </c>
      <c r="J33" s="26">
        <v>50</v>
      </c>
      <c r="N33" s="26">
        <f>SUM(D33:M33)</f>
        <v>100</v>
      </c>
    </row>
    <row r="34" spans="2:15" x14ac:dyDescent="0.2">
      <c r="B34" t="s">
        <v>21</v>
      </c>
      <c r="H34" s="26">
        <v>50</v>
      </c>
      <c r="I34" s="26">
        <v>50</v>
      </c>
      <c r="K34" s="26">
        <v>50</v>
      </c>
      <c r="L34" s="26">
        <v>30</v>
      </c>
      <c r="N34" s="26">
        <f>SUM(D34:M34)</f>
        <v>180</v>
      </c>
    </row>
    <row r="35" spans="2:15" x14ac:dyDescent="0.2">
      <c r="B35" t="s">
        <v>14</v>
      </c>
      <c r="E35" s="26">
        <v>50</v>
      </c>
      <c r="N35" s="26">
        <f>SUM(D35:M35)</f>
        <v>50</v>
      </c>
      <c r="O35" s="26"/>
    </row>
    <row r="36" spans="2:15" x14ac:dyDescent="0.2">
      <c r="B36" t="s">
        <v>31</v>
      </c>
      <c r="D36" s="26">
        <v>50</v>
      </c>
      <c r="N36" s="26">
        <f>SUM(D36:M36)</f>
        <v>50</v>
      </c>
    </row>
    <row r="38" spans="2:15" s="3" customFormat="1" x14ac:dyDescent="0.2">
      <c r="B38" s="3" t="s">
        <v>48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6"/>
    </row>
    <row r="40" spans="2:15" s="3" customFormat="1" x14ac:dyDescent="0.2">
      <c r="B40" s="29" t="s">
        <v>34</v>
      </c>
      <c r="D40" s="27"/>
      <c r="E40" s="30">
        <v>25</v>
      </c>
      <c r="F40" s="27"/>
      <c r="G40" s="27"/>
      <c r="H40" s="27"/>
      <c r="I40" s="27"/>
      <c r="J40" s="30">
        <v>25</v>
      </c>
      <c r="K40" s="27"/>
      <c r="L40" s="27"/>
      <c r="M40" s="27"/>
      <c r="N40" s="26">
        <f>SUM(D40:M40)</f>
        <v>50</v>
      </c>
    </row>
    <row r="41" spans="2:15" s="3" customFormat="1" x14ac:dyDescent="0.2">
      <c r="B41" t="s">
        <v>12</v>
      </c>
      <c r="D41" s="27"/>
      <c r="E41" s="27"/>
      <c r="F41" s="27"/>
      <c r="G41" s="27"/>
      <c r="H41" s="27"/>
      <c r="I41" s="27"/>
      <c r="J41" s="30">
        <v>50</v>
      </c>
      <c r="K41" s="27"/>
      <c r="L41" s="27"/>
      <c r="M41" s="27"/>
      <c r="N41" s="26">
        <f>SUM(D41:M41)</f>
        <v>50</v>
      </c>
    </row>
    <row r="42" spans="2:15" x14ac:dyDescent="0.2">
      <c r="B42" t="s">
        <v>14</v>
      </c>
      <c r="L42" s="26">
        <v>25</v>
      </c>
      <c r="N42" s="26">
        <f>SUM(D42:M42)</f>
        <v>25</v>
      </c>
    </row>
    <row r="44" spans="2:15" s="3" customFormat="1" x14ac:dyDescent="0.2">
      <c r="B44" s="3" t="s">
        <v>57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6"/>
    </row>
    <row r="46" spans="2:15" x14ac:dyDescent="0.2">
      <c r="B46" t="s">
        <v>14</v>
      </c>
      <c r="J46" s="26">
        <v>50</v>
      </c>
      <c r="N46" s="26">
        <f>SUM(D46:M46)</f>
        <v>50</v>
      </c>
    </row>
    <row r="49" spans="2:15" s="3" customFormat="1" x14ac:dyDescent="0.2">
      <c r="B49" s="3" t="s">
        <v>35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6"/>
    </row>
    <row r="51" spans="2:15" x14ac:dyDescent="0.2">
      <c r="B51" t="s">
        <v>30</v>
      </c>
      <c r="K51" s="26">
        <v>100</v>
      </c>
      <c r="N51" s="26">
        <f>SUM(D51:M51)</f>
        <v>100</v>
      </c>
    </row>
    <row r="52" spans="2:15" x14ac:dyDescent="0.2">
      <c r="B52" t="s">
        <v>17</v>
      </c>
      <c r="E52" s="26">
        <v>25</v>
      </c>
      <c r="N52" s="26">
        <f>SUM(D52:M52)</f>
        <v>25</v>
      </c>
    </row>
    <row r="53" spans="2:15" x14ac:dyDescent="0.2">
      <c r="B53" t="s">
        <v>13</v>
      </c>
      <c r="D53" s="26">
        <f>100+50</f>
        <v>150</v>
      </c>
      <c r="E53" s="26">
        <v>75</v>
      </c>
      <c r="F53" s="26">
        <v>150</v>
      </c>
      <c r="G53" s="26">
        <v>75</v>
      </c>
      <c r="H53" s="26">
        <v>50</v>
      </c>
      <c r="I53" s="26">
        <v>75</v>
      </c>
      <c r="K53" s="26">
        <v>50</v>
      </c>
      <c r="L53" s="26">
        <v>120</v>
      </c>
      <c r="M53" s="26">
        <v>75</v>
      </c>
      <c r="N53" s="26">
        <f>SUM(D53:M53)</f>
        <v>820</v>
      </c>
      <c r="O53" s="26"/>
    </row>
    <row r="54" spans="2:15" x14ac:dyDescent="0.2">
      <c r="B54" t="s">
        <v>18</v>
      </c>
      <c r="I54" s="26">
        <v>25</v>
      </c>
      <c r="N54" s="26">
        <f>SUM(D54:M54)</f>
        <v>25</v>
      </c>
    </row>
    <row r="55" spans="2:15" x14ac:dyDescent="0.2">
      <c r="B55" t="s">
        <v>50</v>
      </c>
      <c r="J55" s="26">
        <v>75</v>
      </c>
      <c r="N55" s="26">
        <f>SUM(D55:M55)</f>
        <v>75</v>
      </c>
    </row>
    <row r="56" spans="2:15" x14ac:dyDescent="0.2">
      <c r="B56" t="s">
        <v>62</v>
      </c>
      <c r="M56" s="26">
        <v>150</v>
      </c>
      <c r="N56" s="26">
        <f>SUM(D56:M56)</f>
        <v>150</v>
      </c>
    </row>
    <row r="57" spans="2:15" x14ac:dyDescent="0.2">
      <c r="B57" t="s">
        <v>21</v>
      </c>
      <c r="E57" s="26">
        <v>50</v>
      </c>
      <c r="F57" s="26">
        <v>75</v>
      </c>
      <c r="G57" s="26">
        <v>125</v>
      </c>
      <c r="I57" s="26">
        <v>50</v>
      </c>
      <c r="J57" s="26">
        <v>50</v>
      </c>
      <c r="K57" s="26">
        <v>75</v>
      </c>
      <c r="N57" s="26">
        <f>SUM(D57:M57)</f>
        <v>425</v>
      </c>
    </row>
    <row r="58" spans="2:15" x14ac:dyDescent="0.2">
      <c r="B58" t="s">
        <v>63</v>
      </c>
      <c r="D58" s="26">
        <v>75</v>
      </c>
      <c r="H58" s="26">
        <v>25</v>
      </c>
      <c r="N58" s="26">
        <f>SUM(D58:M58)</f>
        <v>100</v>
      </c>
    </row>
    <row r="59" spans="2:15" x14ac:dyDescent="0.2">
      <c r="B59" t="s">
        <v>9</v>
      </c>
      <c r="H59" s="26">
        <v>75</v>
      </c>
      <c r="L59" s="26">
        <v>75</v>
      </c>
      <c r="N59" s="26">
        <f>SUM(D59:M59)</f>
        <v>150</v>
      </c>
    </row>
    <row r="61" spans="2:15" s="3" customFormat="1" x14ac:dyDescent="0.2">
      <c r="B61" s="3" t="s">
        <v>45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6"/>
    </row>
    <row r="62" spans="2:15" s="3" customFormat="1" x14ac:dyDescent="0.2"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6"/>
    </row>
    <row r="63" spans="2:15" s="3" customFormat="1" x14ac:dyDescent="0.2">
      <c r="B63" s="29" t="s">
        <v>34</v>
      </c>
      <c r="D63" s="27"/>
      <c r="E63" s="30">
        <v>25</v>
      </c>
      <c r="F63" s="27"/>
      <c r="G63" s="27"/>
      <c r="H63" s="27"/>
      <c r="I63" s="27"/>
      <c r="J63" s="27"/>
      <c r="K63" s="27"/>
      <c r="L63" s="27"/>
      <c r="M63" s="27"/>
      <c r="N63" s="26">
        <f>SUM(D63:M63)</f>
        <v>25</v>
      </c>
    </row>
    <row r="64" spans="2:15" x14ac:dyDescent="0.2">
      <c r="B64" t="s">
        <v>17</v>
      </c>
      <c r="K64" s="26">
        <v>50</v>
      </c>
      <c r="N64" s="26">
        <f>SUM(D64:M64)</f>
        <v>50</v>
      </c>
    </row>
    <row r="65" spans="2:14" x14ac:dyDescent="0.2">
      <c r="B65" t="s">
        <v>13</v>
      </c>
      <c r="D65" s="26">
        <v>50</v>
      </c>
      <c r="E65" s="26">
        <v>75</v>
      </c>
      <c r="F65" s="26">
        <v>50</v>
      </c>
      <c r="G65" s="26">
        <v>75</v>
      </c>
      <c r="I65" s="26">
        <v>75</v>
      </c>
      <c r="K65" s="26">
        <v>75</v>
      </c>
      <c r="L65" s="26">
        <v>75</v>
      </c>
      <c r="M65" s="26">
        <v>50</v>
      </c>
      <c r="N65" s="26">
        <f>SUM(D65:M65)</f>
        <v>525</v>
      </c>
    </row>
    <row r="66" spans="2:14" x14ac:dyDescent="0.2">
      <c r="B66" t="s">
        <v>18</v>
      </c>
      <c r="G66" s="26">
        <v>25</v>
      </c>
      <c r="H66" s="26">
        <v>75</v>
      </c>
      <c r="I66" s="26">
        <v>25</v>
      </c>
      <c r="J66" s="26">
        <v>50</v>
      </c>
      <c r="K66" s="26">
        <v>100</v>
      </c>
      <c r="L66" s="26">
        <v>50</v>
      </c>
      <c r="N66" s="26">
        <f>SUM(D66:M66)</f>
        <v>325</v>
      </c>
    </row>
    <row r="67" spans="2:14" x14ac:dyDescent="0.2">
      <c r="B67" t="s">
        <v>12</v>
      </c>
      <c r="D67" s="26">
        <v>75</v>
      </c>
      <c r="N67" s="26">
        <f>SUM(D67:M67)</f>
        <v>75</v>
      </c>
    </row>
    <row r="68" spans="2:14" x14ac:dyDescent="0.2">
      <c r="B68" t="s">
        <v>33</v>
      </c>
      <c r="H68" s="26">
        <v>25</v>
      </c>
      <c r="M68" s="26">
        <v>25</v>
      </c>
      <c r="N68" s="26">
        <f>SUM(D68:M68)</f>
        <v>50</v>
      </c>
    </row>
    <row r="69" spans="2:14" x14ac:dyDescent="0.2">
      <c r="B69" t="s">
        <v>9</v>
      </c>
      <c r="D69" s="26">
        <v>100</v>
      </c>
      <c r="F69" s="26">
        <v>25</v>
      </c>
      <c r="N69" s="26">
        <f>SUM(D69:M69)</f>
        <v>125</v>
      </c>
    </row>
    <row r="71" spans="2:14" s="3" customFormat="1" x14ac:dyDescent="0.2">
      <c r="B71" s="3" t="s">
        <v>47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6"/>
    </row>
    <row r="73" spans="2:14" x14ac:dyDescent="0.2">
      <c r="B73" t="s">
        <v>58</v>
      </c>
      <c r="D73" s="26">
        <v>50</v>
      </c>
      <c r="J73" s="26">
        <v>25</v>
      </c>
      <c r="N73" s="26">
        <f>SUM(D73:M73)</f>
        <v>75</v>
      </c>
    </row>
    <row r="74" spans="2:14" x14ac:dyDescent="0.2">
      <c r="B74" t="s">
        <v>34</v>
      </c>
      <c r="E74" s="26">
        <v>50</v>
      </c>
      <c r="H74" s="26">
        <v>50</v>
      </c>
      <c r="K74" s="26">
        <v>35</v>
      </c>
      <c r="N74" s="26">
        <f>SUM(D74:M74)</f>
        <v>135</v>
      </c>
    </row>
    <row r="75" spans="2:14" x14ac:dyDescent="0.2">
      <c r="B75" t="s">
        <v>17</v>
      </c>
      <c r="G75" s="26">
        <v>25</v>
      </c>
      <c r="N75" s="26">
        <f>SUM(D75:M75)</f>
        <v>25</v>
      </c>
    </row>
    <row r="76" spans="2:14" x14ac:dyDescent="0.2">
      <c r="B76" t="s">
        <v>13</v>
      </c>
      <c r="I76" s="26">
        <v>50</v>
      </c>
      <c r="K76" s="26">
        <v>50</v>
      </c>
      <c r="L76" s="26">
        <v>30</v>
      </c>
      <c r="N76" s="26">
        <f>SUM(D76:M76)</f>
        <v>130</v>
      </c>
    </row>
    <row r="77" spans="2:14" x14ac:dyDescent="0.2">
      <c r="B77" t="s">
        <v>46</v>
      </c>
      <c r="D77" s="26">
        <v>35</v>
      </c>
      <c r="N77" s="26">
        <f>SUM(D77:M77)</f>
        <v>35</v>
      </c>
    </row>
    <row r="78" spans="2:14" x14ac:dyDescent="0.2">
      <c r="B78" t="s">
        <v>12</v>
      </c>
      <c r="G78" s="26">
        <v>50</v>
      </c>
      <c r="J78" s="26">
        <v>50</v>
      </c>
      <c r="N78" s="26">
        <f>SUM(D78:M78)</f>
        <v>100</v>
      </c>
    </row>
    <row r="80" spans="2:14" s="3" customFormat="1" x14ac:dyDescent="0.2">
      <c r="B80" s="3" t="s">
        <v>49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6"/>
    </row>
    <row r="82" spans="2:15" x14ac:dyDescent="0.2">
      <c r="B82" t="s">
        <v>46</v>
      </c>
      <c r="E82" s="26">
        <v>25</v>
      </c>
      <c r="N82" s="26">
        <f>SUM(D82:M82)</f>
        <v>25</v>
      </c>
    </row>
    <row r="83" spans="2:15" x14ac:dyDescent="0.2">
      <c r="B83" t="s">
        <v>13</v>
      </c>
      <c r="J83" s="26">
        <v>50</v>
      </c>
      <c r="L83" s="26">
        <v>25</v>
      </c>
      <c r="N83" s="26">
        <f>SUM(D83:M83)</f>
        <v>75</v>
      </c>
    </row>
    <row r="90" spans="2:15" x14ac:dyDescent="0.2">
      <c r="D90" s="26">
        <f>SUM(D8:D89)</f>
        <v>1020</v>
      </c>
      <c r="E90" s="26">
        <f>SUM(E8:E89)</f>
        <v>650</v>
      </c>
      <c r="F90" s="26">
        <f>SUM(F8:F89)</f>
        <v>600</v>
      </c>
      <c r="G90" s="26">
        <f>SUM(G8:G89)</f>
        <v>750</v>
      </c>
      <c r="H90" s="26">
        <f>SUM(H8:H89)</f>
        <v>600</v>
      </c>
      <c r="I90" s="26">
        <f>SUM(I8:I89)</f>
        <v>600</v>
      </c>
      <c r="J90" s="26">
        <f>SUM(J8:J89)</f>
        <v>700</v>
      </c>
      <c r="K90" s="26">
        <f>SUM(K8:K89)</f>
        <v>1070</v>
      </c>
      <c r="L90" s="26">
        <f>SUM(L8:L89)</f>
        <v>750</v>
      </c>
      <c r="M90" s="26">
        <f>SUM(M8:M89)</f>
        <v>600</v>
      </c>
      <c r="N90" s="26">
        <f>SUM(N8:N89)</f>
        <v>7340</v>
      </c>
      <c r="O90" s="26"/>
    </row>
    <row r="91" spans="2:15" x14ac:dyDescent="0.2">
      <c r="O91" s="26"/>
    </row>
    <row r="92" spans="2:15" x14ac:dyDescent="0.2">
      <c r="D92" s="26">
        <v>970</v>
      </c>
      <c r="E92" s="26">
        <v>650</v>
      </c>
      <c r="F92" s="26">
        <v>600</v>
      </c>
      <c r="G92" s="26">
        <v>750</v>
      </c>
      <c r="H92" s="26">
        <v>600</v>
      </c>
      <c r="I92" s="26">
        <v>600</v>
      </c>
      <c r="J92" s="26">
        <v>700</v>
      </c>
      <c r="K92" s="26">
        <v>1070</v>
      </c>
      <c r="L92" s="26">
        <v>750</v>
      </c>
      <c r="M92" s="26">
        <v>600</v>
      </c>
      <c r="N92" s="26">
        <f>SUM(D92:M92)</f>
        <v>7290</v>
      </c>
    </row>
    <row r="94" spans="2:15" x14ac:dyDescent="0.2">
      <c r="D94" s="26" t="s">
        <v>92</v>
      </c>
      <c r="E94" s="26" t="s">
        <v>93</v>
      </c>
    </row>
    <row r="96" spans="2:15" x14ac:dyDescent="0.2">
      <c r="B96" t="s">
        <v>14</v>
      </c>
      <c r="C96">
        <v>100</v>
      </c>
      <c r="N96" s="26">
        <f>N35+N42+N46</f>
        <v>125</v>
      </c>
      <c r="O96" s="26"/>
    </row>
    <row r="97" spans="2:15" x14ac:dyDescent="0.2">
      <c r="B97" t="s">
        <v>58</v>
      </c>
      <c r="C97">
        <v>104</v>
      </c>
      <c r="N97" s="26">
        <f>N20+N73</f>
        <v>100</v>
      </c>
    </row>
    <row r="98" spans="2:15" x14ac:dyDescent="0.2">
      <c r="B98" t="s">
        <v>9</v>
      </c>
      <c r="C98">
        <v>110</v>
      </c>
      <c r="N98" s="26">
        <f>N15+N27+N59+N69</f>
        <v>950</v>
      </c>
      <c r="O98" s="26"/>
    </row>
    <row r="99" spans="2:15" x14ac:dyDescent="0.2">
      <c r="B99" t="s">
        <v>30</v>
      </c>
      <c r="C99">
        <v>111</v>
      </c>
      <c r="N99" s="26">
        <f>N8+N19+N51</f>
        <v>995</v>
      </c>
      <c r="O99" s="26"/>
    </row>
    <row r="100" spans="2:15" x14ac:dyDescent="0.2">
      <c r="B100" t="s">
        <v>15</v>
      </c>
      <c r="C100">
        <v>113</v>
      </c>
      <c r="N100" s="26">
        <f>N10+N22</f>
        <v>200</v>
      </c>
    </row>
    <row r="101" spans="2:15" x14ac:dyDescent="0.2">
      <c r="B101" t="s">
        <v>13</v>
      </c>
      <c r="C101">
        <v>115</v>
      </c>
      <c r="N101" s="26">
        <f>N53+N65+N76+N83</f>
        <v>1550</v>
      </c>
      <c r="O101" s="26"/>
    </row>
    <row r="102" spans="2:15" x14ac:dyDescent="0.2">
      <c r="B102" t="s">
        <v>12</v>
      </c>
      <c r="C102">
        <v>116</v>
      </c>
      <c r="N102" s="26">
        <f>N24+N33+N41+N67+N78</f>
        <v>575</v>
      </c>
      <c r="O102" s="26"/>
    </row>
    <row r="103" spans="2:15" x14ac:dyDescent="0.2">
      <c r="B103" t="s">
        <v>31</v>
      </c>
      <c r="C103">
        <v>117</v>
      </c>
      <c r="N103" s="26">
        <f>N26+N36</f>
        <v>100</v>
      </c>
    </row>
    <row r="104" spans="2:15" x14ac:dyDescent="0.2">
      <c r="B104" t="s">
        <v>51</v>
      </c>
      <c r="C104">
        <v>119</v>
      </c>
      <c r="N104" s="26">
        <f>N58</f>
        <v>100</v>
      </c>
    </row>
    <row r="105" spans="2:15" x14ac:dyDescent="0.2">
      <c r="B105" t="s">
        <v>56</v>
      </c>
      <c r="C105">
        <v>124</v>
      </c>
      <c r="N105" s="26">
        <v>0</v>
      </c>
    </row>
    <row r="106" spans="2:15" x14ac:dyDescent="0.2">
      <c r="B106" t="s">
        <v>18</v>
      </c>
      <c r="C106">
        <v>134</v>
      </c>
      <c r="N106" s="26">
        <f>N23+N54+N66</f>
        <v>400</v>
      </c>
      <c r="O106" s="26"/>
    </row>
    <row r="107" spans="2:15" x14ac:dyDescent="0.2">
      <c r="B107" t="s">
        <v>17</v>
      </c>
      <c r="C107">
        <v>135</v>
      </c>
      <c r="N107" s="26">
        <f>N11+N32+N52+N64+N75</f>
        <v>225</v>
      </c>
      <c r="O107" s="26"/>
    </row>
    <row r="108" spans="2:15" x14ac:dyDescent="0.2">
      <c r="B108" t="s">
        <v>33</v>
      </c>
      <c r="C108">
        <v>137</v>
      </c>
      <c r="N108" s="26">
        <f>N25+N68</f>
        <v>100</v>
      </c>
    </row>
    <row r="109" spans="2:15" x14ac:dyDescent="0.2">
      <c r="B109" t="s">
        <v>46</v>
      </c>
      <c r="C109">
        <v>142</v>
      </c>
      <c r="N109" s="26">
        <f>N77+N82</f>
        <v>60</v>
      </c>
      <c r="O109" s="26"/>
    </row>
    <row r="110" spans="2:15" x14ac:dyDescent="0.2">
      <c r="B110" t="s">
        <v>34</v>
      </c>
      <c r="C110">
        <v>143</v>
      </c>
      <c r="N110" s="26">
        <f>N9+N21+N31+N40+N63+N74</f>
        <v>355</v>
      </c>
    </row>
    <row r="111" spans="2:15" x14ac:dyDescent="0.2">
      <c r="B111" t="s">
        <v>62</v>
      </c>
      <c r="C111">
        <v>339</v>
      </c>
      <c r="N111" s="26">
        <f>N14+N56</f>
        <v>225</v>
      </c>
      <c r="O111" s="26"/>
    </row>
    <row r="112" spans="2:15" x14ac:dyDescent="0.2">
      <c r="B112" t="s">
        <v>21</v>
      </c>
      <c r="C112">
        <v>384</v>
      </c>
      <c r="N112" s="26">
        <f>N12+N34+N57</f>
        <v>1155</v>
      </c>
      <c r="O112" s="26"/>
    </row>
    <row r="113" spans="2:14" x14ac:dyDescent="0.2">
      <c r="B113" t="s">
        <v>16</v>
      </c>
      <c r="C113">
        <v>417</v>
      </c>
      <c r="N113" s="26">
        <v>0</v>
      </c>
    </row>
    <row r="114" spans="2:14" x14ac:dyDescent="0.2">
      <c r="B114" t="s">
        <v>50</v>
      </c>
      <c r="C114">
        <v>465</v>
      </c>
      <c r="N114" s="26">
        <f>N55+N13</f>
        <v>125</v>
      </c>
    </row>
    <row r="115" spans="2:14" x14ac:dyDescent="0.2">
      <c r="B115" t="s">
        <v>55</v>
      </c>
      <c r="C115">
        <v>536</v>
      </c>
      <c r="N115" s="26">
        <v>0</v>
      </c>
    </row>
    <row r="116" spans="2:14" x14ac:dyDescent="0.2">
      <c r="B116" t="s">
        <v>60</v>
      </c>
      <c r="C116">
        <v>554</v>
      </c>
      <c r="N116" s="26">
        <v>0</v>
      </c>
    </row>
    <row r="117" spans="2:14" x14ac:dyDescent="0.2">
      <c r="B117" t="s">
        <v>61</v>
      </c>
      <c r="C117">
        <v>578</v>
      </c>
      <c r="N117" s="26">
        <v>0</v>
      </c>
    </row>
    <row r="119" spans="2:14" x14ac:dyDescent="0.2">
      <c r="B119" t="s">
        <v>59</v>
      </c>
      <c r="N119" s="26">
        <f>SUM(N96:N117)</f>
        <v>7340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>
      <selection activeCell="B8" sqref="B8"/>
    </sheetView>
  </sheetViews>
  <sheetFormatPr defaultRowHeight="12.75" x14ac:dyDescent="0.2"/>
  <cols>
    <col min="1" max="1" width="24.5703125" customWidth="1"/>
    <col min="2" max="2" width="14.85546875" style="33" bestFit="1" customWidth="1"/>
    <col min="3" max="3" width="37.28515625" customWidth="1"/>
  </cols>
  <sheetData>
    <row r="3" spans="1:3" s="32" customFormat="1" ht="15" x14ac:dyDescent="0.25">
      <c r="A3" s="32" t="s">
        <v>70</v>
      </c>
      <c r="B3" s="34" t="s">
        <v>71</v>
      </c>
      <c r="C3" s="32" t="s">
        <v>72</v>
      </c>
    </row>
    <row r="5" spans="1:3" x14ac:dyDescent="0.2">
      <c r="A5" s="31" t="s">
        <v>37</v>
      </c>
    </row>
    <row r="7" spans="1:3" x14ac:dyDescent="0.2">
      <c r="A7" t="s">
        <v>94</v>
      </c>
      <c r="B7" s="33">
        <v>50</v>
      </c>
      <c r="C7" t="s">
        <v>95</v>
      </c>
    </row>
    <row r="9" spans="1:3" x14ac:dyDescent="0.2">
      <c r="A9" s="31" t="s">
        <v>73</v>
      </c>
      <c r="B9" s="33">
        <f>SUM(B7:B8)</f>
        <v>50</v>
      </c>
    </row>
  </sheetData>
  <phoneticPr fontId="0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 XC Payouts</vt:lpstr>
      <vt:lpstr>XC Payouts by race</vt:lpstr>
      <vt:lpstr>Race Refunds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Bernhard</dc:creator>
  <cp:lastModifiedBy>Les Ong</cp:lastModifiedBy>
  <cp:lastPrinted>2008-02-18T05:05:21Z</cp:lastPrinted>
  <dcterms:created xsi:type="dcterms:W3CDTF">2008-02-15T04:07:56Z</dcterms:created>
  <dcterms:modified xsi:type="dcterms:W3CDTF">2016-12-29T19:04:08Z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